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0" yWindow="0" windowWidth="19200" windowHeight="114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O138" i="1" l="1"/>
  <c r="O147" i="1" s="1"/>
  <c r="K121" i="1"/>
  <c r="J121" i="1"/>
  <c r="I113" i="1"/>
  <c r="L113" i="1" s="1"/>
  <c r="I111" i="1"/>
  <c r="L111" i="1" s="1"/>
  <c r="I110" i="1"/>
  <c r="I121" i="1" s="1"/>
  <c r="K94" i="1"/>
  <c r="J94" i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5" i="1"/>
  <c r="L85" i="1" s="1"/>
  <c r="I84" i="1"/>
  <c r="L84" i="1" s="1"/>
  <c r="I83" i="1"/>
  <c r="L83" i="1" s="1"/>
  <c r="I82" i="1"/>
  <c r="L82" i="1" s="1"/>
  <c r="K67" i="1"/>
  <c r="J67" i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I56" i="1"/>
  <c r="K41" i="1"/>
  <c r="J41" i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J17" i="1"/>
  <c r="I16" i="1"/>
  <c r="I15" i="1"/>
  <c r="L15" i="1" s="1"/>
  <c r="I14" i="1"/>
  <c r="L14" i="1" s="1"/>
  <c r="I13" i="1"/>
  <c r="I12" i="1"/>
  <c r="I11" i="1"/>
  <c r="I10" i="1"/>
  <c r="I9" i="1"/>
  <c r="K8" i="1"/>
  <c r="K9" i="1" s="1"/>
  <c r="I8" i="1"/>
  <c r="I7" i="1"/>
  <c r="L7" i="1" s="1"/>
  <c r="J139" i="1" l="1"/>
  <c r="I94" i="1"/>
  <c r="L41" i="1"/>
  <c r="N41" i="1" s="1"/>
  <c r="I42" i="1"/>
  <c r="L8" i="1"/>
  <c r="L94" i="1"/>
  <c r="N94" i="1" s="1"/>
  <c r="I67" i="1"/>
  <c r="L9" i="1"/>
  <c r="I17" i="1"/>
  <c r="L56" i="1"/>
  <c r="L67" i="1" s="1"/>
  <c r="N67" i="1" s="1"/>
  <c r="K10" i="1"/>
  <c r="K11" i="1" s="1"/>
  <c r="K12" i="1" s="1"/>
  <c r="L110" i="1"/>
  <c r="L121" i="1" s="1"/>
  <c r="N121" i="1" l="1"/>
  <c r="L11" i="1"/>
  <c r="L12" i="1"/>
  <c r="K13" i="1"/>
  <c r="L10" i="1"/>
  <c r="K16" i="1" l="1"/>
  <c r="L13" i="1"/>
  <c r="L16" i="1" l="1"/>
  <c r="L17" i="1" s="1"/>
  <c r="N17" i="1" s="1"/>
  <c r="N150" i="1" s="1"/>
  <c r="K17" i="1"/>
  <c r="K139" i="1" s="1"/>
  <c r="L139" i="1" l="1"/>
  <c r="N153" i="1" s="1"/>
</calcChain>
</file>

<file path=xl/sharedStrings.xml><?xml version="1.0" encoding="utf-8"?>
<sst xmlns="http://schemas.openxmlformats.org/spreadsheetml/2006/main" count="400" uniqueCount="150">
  <si>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</si>
  <si>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</si>
  <si>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</si>
  <si>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</si>
  <si>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</si>
  <si>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</si>
  <si>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</si>
  <si>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</si>
  <si>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</si>
  <si>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</si>
  <si>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</si>
  <si>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</si>
  <si>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</si>
  <si>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</si>
  <si>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</si>
  <si>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</si>
  <si>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</si>
  <si>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</si>
  <si>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</si>
  <si>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</si>
  <si>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</si>
  <si>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</si>
  <si>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</si>
  <si>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</si>
  <si>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</si>
  <si>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</si>
  <si>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</si>
  <si>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</si>
  <si>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</si>
  <si>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</si>
  <si>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</si>
  <si>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</si>
  <si>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</si>
  <si>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</si>
  <si>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</si>
  <si>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</si>
  <si>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</si>
  <si>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</si>
  <si>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</si>
  <si>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</si>
  <si>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</si>
  <si>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</si>
  <si>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</si>
  <si>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</si>
  <si>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</si>
  <si>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</si>
  <si>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</si>
  <si>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</si>
  <si>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</si>
  <si>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</si>
  <si>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</si>
  <si>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</si>
  <si>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</si>
  <si>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</si>
  <si>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</si>
  <si>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</si>
  <si>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</si>
  <si>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</si>
  <si>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</si>
  <si>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</si>
  <si>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</si>
  <si>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</si>
  <si>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</si>
  <si>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</si>
  <si>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</si>
  <si>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</si>
  <si>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</si>
  <si>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</si>
  <si>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</si>
  <si>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</si>
  <si>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</si>
  <si>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</si>
  <si>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</si>
  <si>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</si>
  <si>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</si>
  <si>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</si>
  <si>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</si>
  <si>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</si>
  <si>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</si>
  <si>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</si>
  <si>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</si>
  <si>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</si>
  <si>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</si>
  <si>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</si>
  <si>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</si>
  <si>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</si>
  <si>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</si>
  <si>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</si>
  <si>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</si>
  <si>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</si>
  <si>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</si>
  <si>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</si>
  <si>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</si>
  <si>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</si>
  <si>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</si>
  <si>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</si>
  <si>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</si>
  <si>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</si>
  <si>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</si>
  <si>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</si>
  <si>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</si>
  <si>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</si>
  <si>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</si>
  <si>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</si>
  <si>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</si>
  <si>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</si>
  <si>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</si>
  <si>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</si>
  <si>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</si>
  <si>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</si>
  <si>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</si>
  <si>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</si>
  <si>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</si>
  <si>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</si>
  <si>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</si>
  <si>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</si>
  <si>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</si>
  <si>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</si>
  <si>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</si>
  <si>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</si>
  <si>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</si>
  <si>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 xml:space="preserve">   </t>
  </si>
  <si>
    <t>EFECTIVO</t>
  </si>
  <si>
    <t>PRESTAMOS</t>
  </si>
  <si>
    <t>TOTAL DE CHEQUE</t>
  </si>
  <si>
    <t>DEPOSITOS</t>
  </si>
  <si>
    <t>TOTAL</t>
  </si>
  <si>
    <t>YBARRA MORALES ANABEL</t>
  </si>
  <si>
    <t>PEREZ MALDONADO ARTURO</t>
  </si>
  <si>
    <t>PEMA-640229-5V7</t>
  </si>
  <si>
    <t xml:space="preserve">PEREZ MALDONADO CARLOS </t>
  </si>
  <si>
    <t>PEMC-660720-K14</t>
  </si>
  <si>
    <t>YAMA750111-2Q4</t>
  </si>
  <si>
    <t>ENCARGADO DE PERSONAL</t>
  </si>
  <si>
    <t>SOTELO GUERERO SARA</t>
  </si>
  <si>
    <t>VELAZQUEZ CASTELLANOS MARIA LUISA</t>
  </si>
  <si>
    <t>SOGS</t>
  </si>
  <si>
    <t>VECM</t>
  </si>
  <si>
    <t>GUAR-731205</t>
  </si>
  <si>
    <t xml:space="preserve">GUTIERREZ ADAME MA. DEL REFUGIO </t>
  </si>
  <si>
    <t xml:space="preserve">ANASTACIA LOAESA MEJIA </t>
  </si>
  <si>
    <t>AEFE980226</t>
  </si>
  <si>
    <t>ACEVES FRANCO EVEELYN</t>
  </si>
  <si>
    <t xml:space="preserve">MARTHA TERESA CABRERA </t>
  </si>
  <si>
    <t>CASM561010PU7</t>
  </si>
  <si>
    <t>TORRES ZERMEÑO PEDRO</t>
  </si>
  <si>
    <t>C. JUAN CARLOS VELAZQUEZ IÑIGUEZ</t>
  </si>
  <si>
    <t xml:space="preserve">C. MARIA ANTONIA ARELLANO MOJARRO </t>
  </si>
  <si>
    <t>NOMINA: DEL 16 AL 31 OCTUBRE 2021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</si>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</sst>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  <xf numFmtId="0" fontId="14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44" fontId="14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view="pageBreakPreview" topLeftCell="A74" zoomScaleNormal="100" zoomScaleSheetLayoutView="100" workbookViewId="0">
      <selection activeCell="M86" sqref="M86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9.28515625" style="2" customWidth="1"/>
    <col min="6" max="6" width="19.710937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/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/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/>
      <c r="B3" s="5"/>
      <c r="C3" s="5" t="s">
        <v>148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140</v>
      </c>
      <c r="E10" s="12" t="s">
        <v>33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34</v>
      </c>
      <c r="E11" s="12" t="s">
        <v>35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36</v>
      </c>
      <c r="E12" s="12" t="s">
        <v>37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38</v>
      </c>
      <c r="E13" s="12" t="s">
        <v>39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40</v>
      </c>
      <c r="E14" s="12" t="s">
        <v>41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/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42</v>
      </c>
      <c r="E15" s="12" t="s">
        <v>43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/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44</v>
      </c>
      <c r="E16" s="12" t="s">
        <v>45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46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47</v>
      </c>
      <c r="D22" s="30"/>
      <c r="G22" s="29" t="s">
        <v>48</v>
      </c>
      <c r="H22" s="31"/>
      <c r="I22" s="32"/>
      <c r="J22" s="33"/>
      <c r="K22" s="33"/>
      <c r="L22" s="34" t="s">
        <v>133</v>
      </c>
      <c r="M22" s="34"/>
    </row>
    <row r="23" spans="1:16" s="1" customFormat="1" ht="13.5" customHeight="1" x14ac:dyDescent="0.2">
      <c r="A23" s="71" t="s">
        <v>146</v>
      </c>
      <c r="B23" s="72"/>
      <c r="C23" s="71"/>
      <c r="D23" s="71"/>
      <c r="F23" s="64" t="s">
        <v>146</v>
      </c>
      <c r="G23" s="37"/>
      <c r="H23" s="37"/>
      <c r="I23" s="39"/>
      <c r="J23" s="33"/>
      <c r="K23" s="73" t="s">
        <v>147</v>
      </c>
      <c r="L23" s="40"/>
      <c r="M23" s="40"/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148</v>
      </c>
      <c r="D27" s="5"/>
      <c r="E27" s="5"/>
      <c r="F27" s="7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49</v>
      </c>
      <c r="E31" s="12" t="s">
        <v>50</v>
      </c>
      <c r="F31" s="12" t="s">
        <v>28</v>
      </c>
      <c r="G31" s="11">
        <v>15</v>
      </c>
      <c r="H31" s="15">
        <v>176.86</v>
      </c>
      <c r="I31" s="15">
        <f t="shared" ref="I31:I40" si="3">G31*H31</f>
        <v>2652.9</v>
      </c>
      <c r="J31" s="15">
        <v>0</v>
      </c>
      <c r="K31" s="15">
        <v>0</v>
      </c>
      <c r="L31" s="15">
        <f t="shared" ref="L31:L40" si="4">I31+J31-K31</f>
        <v>2652.9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51</v>
      </c>
      <c r="E32" s="12" t="s">
        <v>52</v>
      </c>
      <c r="F32" s="12" t="s">
        <v>28</v>
      </c>
      <c r="G32" s="11">
        <v>15</v>
      </c>
      <c r="H32" s="15">
        <v>176.86</v>
      </c>
      <c r="I32" s="15">
        <f t="shared" si="3"/>
        <v>2652.9</v>
      </c>
      <c r="J32" s="15">
        <v>0</v>
      </c>
      <c r="K32" s="15">
        <v>0</v>
      </c>
      <c r="L32" s="15">
        <f t="shared" si="4"/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53</v>
      </c>
      <c r="E33" s="12" t="s">
        <v>54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55</v>
      </c>
      <c r="E34" s="12" t="s">
        <v>56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57</v>
      </c>
      <c r="E35" s="12" t="s">
        <v>58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59</v>
      </c>
      <c r="E36" s="12" t="s">
        <v>60</v>
      </c>
      <c r="F36" s="12" t="s">
        <v>28</v>
      </c>
      <c r="G36" s="11">
        <v>15</v>
      </c>
      <c r="H36" s="15">
        <v>135.31</v>
      </c>
      <c r="I36" s="15">
        <f t="shared" si="3"/>
        <v>2029.65</v>
      </c>
      <c r="J36" s="15">
        <v>0</v>
      </c>
      <c r="K36" s="15">
        <v>0</v>
      </c>
      <c r="L36" s="15">
        <f t="shared" si="4"/>
        <v>2029.65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61</v>
      </c>
      <c r="E37" s="12" t="s">
        <v>62</v>
      </c>
      <c r="F37" s="12" t="s">
        <v>28</v>
      </c>
      <c r="G37" s="11">
        <v>15</v>
      </c>
      <c r="H37" s="15">
        <v>206.16</v>
      </c>
      <c r="I37" s="15">
        <f t="shared" si="3"/>
        <v>3092.4</v>
      </c>
      <c r="J37" s="15">
        <v>0</v>
      </c>
      <c r="K37" s="15">
        <v>0</v>
      </c>
      <c r="L37" s="15">
        <f t="shared" si="4"/>
        <v>3092.4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63</v>
      </c>
      <c r="E38" s="12" t="s">
        <v>64</v>
      </c>
      <c r="F38" s="12" t="s">
        <v>28</v>
      </c>
      <c r="G38" s="11">
        <v>15</v>
      </c>
      <c r="H38" s="15">
        <v>176.86</v>
      </c>
      <c r="I38" s="15">
        <f t="shared" si="3"/>
        <v>2652.9</v>
      </c>
      <c r="J38" s="15">
        <v>0</v>
      </c>
      <c r="K38" s="15">
        <v>0</v>
      </c>
      <c r="L38" s="15">
        <f t="shared" si="4"/>
        <v>2652.9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65</v>
      </c>
      <c r="E39" s="12" t="s">
        <v>66</v>
      </c>
      <c r="F39" s="12" t="s">
        <v>28</v>
      </c>
      <c r="G39" s="11">
        <v>15</v>
      </c>
      <c r="H39" s="15">
        <v>141.38</v>
      </c>
      <c r="I39" s="15">
        <f t="shared" si="3"/>
        <v>2120.6999999999998</v>
      </c>
      <c r="J39" s="15">
        <v>0</v>
      </c>
      <c r="K39" s="15">
        <v>0</v>
      </c>
      <c r="L39" s="15">
        <f t="shared" si="4"/>
        <v>2120.6999999999998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67</v>
      </c>
      <c r="E40" s="12" t="s">
        <v>68</v>
      </c>
      <c r="F40" s="12" t="s">
        <v>28</v>
      </c>
      <c r="G40" s="11">
        <v>15</v>
      </c>
      <c r="H40" s="15">
        <v>80.2</v>
      </c>
      <c r="I40" s="15">
        <f t="shared" si="3"/>
        <v>1203</v>
      </c>
      <c r="J40" s="15">
        <v>0</v>
      </c>
      <c r="K40" s="15">
        <v>0</v>
      </c>
      <c r="L40" s="15">
        <f t="shared" si="4"/>
        <v>1203</v>
      </c>
      <c r="M40" s="17"/>
    </row>
    <row r="41" spans="1:14" ht="13.5" customHeight="1" x14ac:dyDescent="0.25">
      <c r="A41" s="11"/>
      <c r="B41" s="11"/>
      <c r="C41" s="12"/>
      <c r="D41" s="12"/>
      <c r="E41" s="19" t="s">
        <v>46</v>
      </c>
      <c r="F41" s="12"/>
      <c r="G41" s="11"/>
      <c r="H41" s="15"/>
      <c r="I41" s="21">
        <v>24363.15</v>
      </c>
      <c r="J41" s="21">
        <f>SUM(J31:J40)</f>
        <v>0</v>
      </c>
      <c r="K41" s="21">
        <f>SUM(K31:K40)</f>
        <v>0</v>
      </c>
      <c r="L41" s="21">
        <f>SUM(L31:L40)</f>
        <v>24363.15</v>
      </c>
      <c r="M41" s="17"/>
      <c r="N41" s="22">
        <f>L41</f>
        <v>24363.15</v>
      </c>
    </row>
    <row r="42" spans="1:14" s="44" customFormat="1" ht="13.5" customHeight="1" x14ac:dyDescent="0.25">
      <c r="A42" s="23"/>
      <c r="B42" s="23"/>
      <c r="C42" s="24"/>
      <c r="D42" s="24"/>
      <c r="E42" s="25"/>
      <c r="F42" s="24"/>
      <c r="G42" s="23"/>
      <c r="H42" s="42"/>
      <c r="I42" s="42">
        <f>SUM(I31:I40)</f>
        <v>24363.15</v>
      </c>
      <c r="J42" s="42"/>
      <c r="K42" s="42"/>
      <c r="L42" s="27"/>
      <c r="M42" s="24"/>
      <c r="N42" s="43"/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/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 t="s">
        <v>1</v>
      </c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/>
      <c r="D46" s="24"/>
      <c r="E46" s="24"/>
      <c r="F46" s="24"/>
      <c r="G46" s="23"/>
      <c r="H46" s="42"/>
      <c r="I46" s="42"/>
      <c r="J46" s="42"/>
      <c r="K46" s="42"/>
      <c r="L46" s="42"/>
      <c r="M46" s="24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1" customFormat="1" ht="13.5" customHeight="1" x14ac:dyDescent="0.2">
      <c r="A48" s="28"/>
      <c r="C48" s="29" t="s">
        <v>47</v>
      </c>
      <c r="D48" s="30"/>
      <c r="G48" s="29" t="s">
        <v>48</v>
      </c>
      <c r="H48" s="31"/>
      <c r="I48" s="32"/>
      <c r="J48" s="33"/>
      <c r="K48" s="33"/>
      <c r="L48" s="34" t="s">
        <v>133</v>
      </c>
      <c r="M48" s="34"/>
    </row>
    <row r="49" spans="1:13" s="1" customFormat="1" ht="13.5" customHeight="1" x14ac:dyDescent="0.2">
      <c r="A49" s="71" t="s">
        <v>146</v>
      </c>
      <c r="B49" s="72"/>
      <c r="C49" s="71"/>
      <c r="D49" s="71"/>
      <c r="F49" s="64" t="s">
        <v>146</v>
      </c>
      <c r="G49" s="37"/>
      <c r="H49" s="37"/>
      <c r="I49" s="39"/>
      <c r="J49" s="33"/>
      <c r="K49" s="73" t="s">
        <v>147</v>
      </c>
      <c r="L49" s="40"/>
      <c r="M49" s="40"/>
    </row>
    <row r="50" spans="1:13" ht="13.5" customHeight="1" x14ac:dyDescent="0.25">
      <c r="A50" s="24"/>
      <c r="B50" s="24"/>
      <c r="I50" s="26"/>
      <c r="J50" s="26"/>
      <c r="K50" s="24"/>
      <c r="L50" s="24"/>
      <c r="M50" s="24"/>
    </row>
    <row r="51" spans="1:13" ht="13.5" customHeight="1" x14ac:dyDescent="0.25">
      <c r="A51" s="5"/>
      <c r="B51" s="5"/>
      <c r="C51" s="5" t="s">
        <v>2</v>
      </c>
      <c r="D51" s="5"/>
      <c r="E51" s="5"/>
      <c r="F51" s="5"/>
      <c r="G51" s="5"/>
      <c r="H51" s="6"/>
      <c r="I51" s="5"/>
      <c r="J51" s="41"/>
    </row>
    <row r="52" spans="1:13" ht="13.5" customHeight="1" x14ac:dyDescent="0.25">
      <c r="A52" s="5"/>
      <c r="B52" s="5"/>
      <c r="C52" s="5" t="s">
        <v>148</v>
      </c>
      <c r="D52" s="5"/>
      <c r="E52" s="5"/>
      <c r="F52" s="7"/>
      <c r="G52" s="5" t="s">
        <v>3</v>
      </c>
      <c r="H52" s="6"/>
      <c r="I52" s="5"/>
      <c r="J52" s="6"/>
    </row>
    <row r="53" spans="1:13" ht="13.5" customHeight="1" x14ac:dyDescent="0.25">
      <c r="A53" s="5"/>
      <c r="B53" s="5"/>
      <c r="C53" s="5" t="s">
        <v>4</v>
      </c>
      <c r="D53" s="5"/>
      <c r="E53" s="5"/>
      <c r="F53" s="5"/>
      <c r="G53" s="5"/>
      <c r="H53" s="6"/>
      <c r="I53" s="5"/>
      <c r="J53" s="6"/>
    </row>
    <row r="54" spans="1:13" ht="13.5" customHeight="1" x14ac:dyDescent="0.25">
      <c r="A54" s="8"/>
      <c r="B54" s="8"/>
      <c r="C54" s="8"/>
      <c r="D54" s="8"/>
      <c r="E54" s="8"/>
      <c r="F54" s="8"/>
      <c r="G54" s="8" t="s">
        <v>5</v>
      </c>
      <c r="H54" s="10" t="s">
        <v>6</v>
      </c>
      <c r="I54" s="8" t="s">
        <v>7</v>
      </c>
      <c r="J54" s="10" t="s">
        <v>8</v>
      </c>
      <c r="K54" s="8" t="s">
        <v>9</v>
      </c>
      <c r="L54" s="8" t="s">
        <v>10</v>
      </c>
      <c r="M54" s="8" t="s">
        <v>11</v>
      </c>
    </row>
    <row r="55" spans="1:13" ht="13.5" customHeight="1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8" t="s">
        <v>18</v>
      </c>
      <c r="H55" s="10" t="s">
        <v>19</v>
      </c>
      <c r="I55" s="8" t="s">
        <v>20</v>
      </c>
      <c r="J55" s="10" t="s">
        <v>21</v>
      </c>
      <c r="K55" s="8" t="s">
        <v>22</v>
      </c>
      <c r="L55" s="8" t="s">
        <v>23</v>
      </c>
      <c r="M55" s="8" t="s">
        <v>24</v>
      </c>
    </row>
    <row r="56" spans="1:13" ht="36.75" customHeight="1" x14ac:dyDescent="0.25">
      <c r="A56" s="11">
        <v>5251</v>
      </c>
      <c r="B56" s="11">
        <v>100</v>
      </c>
      <c r="C56" s="12" t="s">
        <v>25</v>
      </c>
      <c r="D56" s="12" t="s">
        <v>69</v>
      </c>
      <c r="E56" s="12" t="s">
        <v>70</v>
      </c>
      <c r="F56" s="12" t="s">
        <v>28</v>
      </c>
      <c r="G56" s="11">
        <v>15</v>
      </c>
      <c r="H56" s="15">
        <v>100.1</v>
      </c>
      <c r="I56" s="15">
        <f>G56*H56</f>
        <v>1501.5</v>
      </c>
      <c r="J56" s="15">
        <v>0</v>
      </c>
      <c r="K56" s="15">
        <v>0</v>
      </c>
      <c r="L56" s="15">
        <f>I56+J56-K56</f>
        <v>1501.5</v>
      </c>
      <c r="M56" s="17"/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71</v>
      </c>
      <c r="E57" s="12" t="s">
        <v>72</v>
      </c>
      <c r="F57" s="12" t="s">
        <v>28</v>
      </c>
      <c r="G57" s="11">
        <v>15</v>
      </c>
      <c r="H57" s="15">
        <v>221.76</v>
      </c>
      <c r="I57" s="15">
        <f t="shared" ref="I57:I66" si="5">G57*H57</f>
        <v>3326.3999999999996</v>
      </c>
      <c r="J57" s="15">
        <v>0</v>
      </c>
      <c r="K57" s="15">
        <v>0</v>
      </c>
      <c r="L57" s="15">
        <v>3326.45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73</v>
      </c>
      <c r="E58" s="12" t="s">
        <v>74</v>
      </c>
      <c r="F58" s="12" t="s">
        <v>28</v>
      </c>
      <c r="G58" s="11">
        <v>15</v>
      </c>
      <c r="H58" s="15">
        <v>176.86</v>
      </c>
      <c r="I58" s="15">
        <f t="shared" si="5"/>
        <v>2652.9</v>
      </c>
      <c r="J58" s="15">
        <v>0</v>
      </c>
      <c r="K58" s="15">
        <v>0</v>
      </c>
      <c r="L58" s="15">
        <f t="shared" ref="L58:L66" si="6">I58+J58-K58</f>
        <v>2652.9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75</v>
      </c>
      <c r="E59" s="12" t="s">
        <v>76</v>
      </c>
      <c r="F59" s="12" t="s">
        <v>28</v>
      </c>
      <c r="G59" s="11">
        <v>15</v>
      </c>
      <c r="H59" s="15">
        <v>142.29</v>
      </c>
      <c r="I59" s="15">
        <f t="shared" si="5"/>
        <v>2134.35</v>
      </c>
      <c r="J59" s="15">
        <v>0</v>
      </c>
      <c r="K59" s="15">
        <v>0</v>
      </c>
      <c r="L59" s="15">
        <f t="shared" si="6"/>
        <v>2134.35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77</v>
      </c>
      <c r="E60" s="12" t="s">
        <v>78</v>
      </c>
      <c r="F60" s="12" t="s">
        <v>28</v>
      </c>
      <c r="G60" s="11">
        <v>15</v>
      </c>
      <c r="H60" s="15">
        <v>155.01</v>
      </c>
      <c r="I60" s="15">
        <f t="shared" si="5"/>
        <v>2325.1499999999996</v>
      </c>
      <c r="J60" s="15">
        <v>0</v>
      </c>
      <c r="K60" s="15">
        <v>0</v>
      </c>
      <c r="L60" s="15">
        <f t="shared" si="6"/>
        <v>2325.1499999999996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79</v>
      </c>
      <c r="E61" s="12" t="s">
        <v>80</v>
      </c>
      <c r="F61" s="12" t="s">
        <v>28</v>
      </c>
      <c r="G61" s="11">
        <v>15</v>
      </c>
      <c r="H61" s="15">
        <v>116.1</v>
      </c>
      <c r="I61" s="15">
        <f t="shared" si="5"/>
        <v>1741.5</v>
      </c>
      <c r="J61" s="15">
        <v>0</v>
      </c>
      <c r="K61" s="15">
        <v>0</v>
      </c>
      <c r="L61" s="15">
        <f t="shared" si="6"/>
        <v>1741.5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81</v>
      </c>
      <c r="E62" s="12" t="s">
        <v>82</v>
      </c>
      <c r="F62" s="12" t="s">
        <v>28</v>
      </c>
      <c r="G62" s="11">
        <v>15</v>
      </c>
      <c r="H62" s="15">
        <v>161.44</v>
      </c>
      <c r="I62" s="15">
        <f t="shared" si="5"/>
        <v>2421.6</v>
      </c>
      <c r="J62" s="15">
        <v>0</v>
      </c>
      <c r="K62" s="15">
        <v>0</v>
      </c>
      <c r="L62" s="15">
        <f t="shared" si="6"/>
        <v>2421.6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83</v>
      </c>
      <c r="E63" s="12" t="s">
        <v>84</v>
      </c>
      <c r="F63" s="12" t="s">
        <v>28</v>
      </c>
      <c r="G63" s="11">
        <v>15</v>
      </c>
      <c r="H63" s="15">
        <v>97.83</v>
      </c>
      <c r="I63" s="15">
        <f t="shared" si="5"/>
        <v>1467.45</v>
      </c>
      <c r="J63" s="15">
        <v>0</v>
      </c>
      <c r="K63" s="15">
        <v>0</v>
      </c>
      <c r="L63" s="15">
        <f t="shared" si="6"/>
        <v>1467.45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142</v>
      </c>
      <c r="E64" s="12" t="s">
        <v>141</v>
      </c>
      <c r="F64" s="12" t="s">
        <v>28</v>
      </c>
      <c r="G64" s="11">
        <v>15</v>
      </c>
      <c r="H64" s="15">
        <v>173.05</v>
      </c>
      <c r="I64" s="15">
        <f t="shared" si="5"/>
        <v>2595.75</v>
      </c>
      <c r="J64" s="15">
        <v>0</v>
      </c>
      <c r="K64" s="15">
        <v>0</v>
      </c>
      <c r="L64" s="15">
        <f t="shared" si="6"/>
        <v>2595.75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85</v>
      </c>
      <c r="E65" s="12" t="s">
        <v>86</v>
      </c>
      <c r="F65" s="12" t="s">
        <v>28</v>
      </c>
      <c r="G65" s="11">
        <v>15</v>
      </c>
      <c r="H65" s="15">
        <v>120.25</v>
      </c>
      <c r="I65" s="15">
        <f t="shared" si="5"/>
        <v>1803.75</v>
      </c>
      <c r="J65" s="15">
        <v>0</v>
      </c>
      <c r="K65" s="15">
        <v>0</v>
      </c>
      <c r="L65" s="15">
        <f t="shared" si="6"/>
        <v>1803.75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87</v>
      </c>
      <c r="E66" s="12" t="s">
        <v>88</v>
      </c>
      <c r="F66" s="12" t="s">
        <v>28</v>
      </c>
      <c r="G66" s="11">
        <v>15</v>
      </c>
      <c r="H66" s="15">
        <v>144.33000000000001</v>
      </c>
      <c r="I66" s="15">
        <f t="shared" si="5"/>
        <v>2164.9500000000003</v>
      </c>
      <c r="J66" s="15">
        <v>0</v>
      </c>
      <c r="K66" s="15">
        <v>0</v>
      </c>
      <c r="L66" s="15">
        <f t="shared" si="6"/>
        <v>2164.9500000000003</v>
      </c>
      <c r="M66" s="17"/>
    </row>
    <row r="67" spans="1:14" ht="13.5" customHeight="1" x14ac:dyDescent="0.25">
      <c r="A67" s="11"/>
      <c r="B67" s="11"/>
      <c r="C67" s="12"/>
      <c r="D67" s="12"/>
      <c r="E67" s="19" t="s">
        <v>46</v>
      </c>
      <c r="F67" s="12"/>
      <c r="G67" s="11"/>
      <c r="H67" s="15"/>
      <c r="I67" s="21">
        <f>SUM(I56:I66)</f>
        <v>24135.3</v>
      </c>
      <c r="J67" s="21">
        <f>SUM(J56:J66)</f>
        <v>0</v>
      </c>
      <c r="K67" s="21">
        <f>SUM(K56:K66)</f>
        <v>0</v>
      </c>
      <c r="L67" s="21">
        <f>SUM(L56:L66)</f>
        <v>24135.350000000002</v>
      </c>
      <c r="M67" s="17"/>
      <c r="N67" s="22">
        <f>L67</f>
        <v>24135.350000000002</v>
      </c>
    </row>
    <row r="68" spans="1:14" s="44" customFormat="1" ht="13.5" customHeight="1" x14ac:dyDescent="0.25">
      <c r="A68" s="23"/>
      <c r="B68" s="23"/>
      <c r="C68" s="24"/>
      <c r="D68" s="24"/>
      <c r="E68" s="24"/>
      <c r="F68" s="24"/>
      <c r="G68" s="23"/>
      <c r="H68" s="42"/>
      <c r="I68" s="42"/>
      <c r="J68" s="42"/>
      <c r="K68" s="42"/>
      <c r="L68" s="42"/>
      <c r="M68" s="24"/>
    </row>
    <row r="69" spans="1:14" s="44" customFormat="1" ht="13.5" customHeight="1" x14ac:dyDescent="0.25">
      <c r="A69" s="23"/>
      <c r="B69" s="23"/>
      <c r="C69" s="24"/>
      <c r="D69" s="24"/>
      <c r="E69" s="24"/>
      <c r="F69" s="24"/>
      <c r="G69" s="23"/>
      <c r="H69" s="42"/>
      <c r="I69" s="42"/>
      <c r="J69" s="42"/>
      <c r="K69" s="42"/>
      <c r="L69" s="42"/>
      <c r="M69" s="24"/>
    </row>
    <row r="70" spans="1:14" s="1" customFormat="1" ht="13.5" customHeight="1" x14ac:dyDescent="0.2">
      <c r="A70" s="28"/>
      <c r="C70" s="29" t="s">
        <v>47</v>
      </c>
      <c r="D70" s="30"/>
      <c r="G70" s="29" t="s">
        <v>48</v>
      </c>
      <c r="H70" s="31"/>
      <c r="I70" s="32"/>
      <c r="J70" s="33"/>
      <c r="K70" s="33"/>
      <c r="L70" s="34" t="s">
        <v>133</v>
      </c>
      <c r="M70" s="34"/>
    </row>
    <row r="71" spans="1:14" s="1" customFormat="1" ht="13.5" customHeight="1" x14ac:dyDescent="0.2">
      <c r="A71" s="71" t="s">
        <v>146</v>
      </c>
      <c r="B71" s="72"/>
      <c r="C71" s="71"/>
      <c r="D71" s="71"/>
      <c r="F71" s="64" t="s">
        <v>146</v>
      </c>
      <c r="G71" s="37"/>
      <c r="H71" s="37"/>
      <c r="I71" s="39"/>
      <c r="J71" s="33"/>
      <c r="K71" s="73" t="s">
        <v>147</v>
      </c>
      <c r="L71" s="40"/>
      <c r="M71" s="40"/>
    </row>
    <row r="72" spans="1:14" s="1" customFormat="1" ht="13.5" customHeight="1" x14ac:dyDescent="0.2">
      <c r="A72" s="35"/>
      <c r="B72" s="36"/>
      <c r="C72" s="37"/>
      <c r="D72" s="38"/>
      <c r="G72" s="37"/>
      <c r="H72" s="31"/>
      <c r="I72" s="39"/>
      <c r="J72" s="33"/>
      <c r="K72" s="33"/>
      <c r="L72" s="40"/>
      <c r="M72" s="40"/>
    </row>
    <row r="73" spans="1:14" s="1" customFormat="1" ht="13.5" customHeight="1" x14ac:dyDescent="0.2">
      <c r="A73" s="35"/>
      <c r="B73" s="36"/>
      <c r="C73" s="37"/>
      <c r="D73" s="38"/>
      <c r="G73" s="37"/>
      <c r="H73" s="31"/>
      <c r="I73" s="39"/>
      <c r="J73" s="33"/>
      <c r="K73" s="33"/>
      <c r="L73" s="40"/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 t="s">
        <v>1</v>
      </c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/>
      <c r="G76" s="37"/>
      <c r="H76" s="31"/>
      <c r="I76" s="39"/>
      <c r="J76" s="33"/>
      <c r="K76" s="33"/>
      <c r="L76" s="40"/>
      <c r="M76" s="40"/>
    </row>
    <row r="77" spans="1:14" ht="13.5" customHeight="1" x14ac:dyDescent="0.25">
      <c r="A77" s="5"/>
      <c r="B77" s="5"/>
      <c r="C77" s="5" t="s">
        <v>2</v>
      </c>
      <c r="D77" s="5"/>
      <c r="E77" s="5"/>
      <c r="F77" s="5"/>
      <c r="G77" s="5"/>
      <c r="H77" s="6"/>
      <c r="I77" s="5"/>
      <c r="J77" s="41"/>
    </row>
    <row r="78" spans="1:14" ht="13.5" customHeight="1" x14ac:dyDescent="0.25">
      <c r="A78" s="5"/>
      <c r="B78" s="5"/>
      <c r="C78" s="5" t="s">
        <v>148</v>
      </c>
      <c r="D78" s="5"/>
      <c r="E78" s="5"/>
      <c r="F78" s="7"/>
      <c r="G78" s="5" t="s">
        <v>3</v>
      </c>
      <c r="H78" s="6"/>
      <c r="I78" s="5"/>
      <c r="J78" s="6"/>
    </row>
    <row r="79" spans="1:14" ht="13.5" customHeight="1" x14ac:dyDescent="0.25">
      <c r="A79" s="5"/>
      <c r="B79" s="5"/>
      <c r="C79" s="5" t="s">
        <v>4</v>
      </c>
      <c r="D79" s="5"/>
      <c r="E79" s="5"/>
      <c r="F79" s="5"/>
      <c r="G79" s="5"/>
      <c r="H79" s="6"/>
      <c r="I79" s="5"/>
      <c r="J79" s="6"/>
    </row>
    <row r="80" spans="1:14" ht="13.5" customHeight="1" x14ac:dyDescent="0.25">
      <c r="A80" s="8"/>
      <c r="B80" s="8"/>
      <c r="C80" s="8"/>
      <c r="D80" s="8"/>
      <c r="E80" s="8"/>
      <c r="F80" s="8"/>
      <c r="G80" s="8" t="s">
        <v>5</v>
      </c>
      <c r="H80" s="10" t="s">
        <v>6</v>
      </c>
      <c r="I80" s="8" t="s">
        <v>7</v>
      </c>
      <c r="J80" s="10" t="s">
        <v>8</v>
      </c>
      <c r="K80" s="8" t="s">
        <v>9</v>
      </c>
      <c r="L80" s="8" t="s">
        <v>10</v>
      </c>
      <c r="M80" s="8" t="s">
        <v>11</v>
      </c>
    </row>
    <row r="81" spans="1:14" ht="13.5" customHeight="1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8" t="s">
        <v>18</v>
      </c>
      <c r="H81" s="10" t="s">
        <v>19</v>
      </c>
      <c r="I81" s="8" t="s">
        <v>20</v>
      </c>
      <c r="J81" s="10" t="s">
        <v>21</v>
      </c>
      <c r="K81" s="8" t="s">
        <v>22</v>
      </c>
      <c r="L81" s="8" t="s">
        <v>23</v>
      </c>
      <c r="M81" s="8" t="s">
        <v>24</v>
      </c>
    </row>
    <row r="82" spans="1:14" ht="36.75" customHeight="1" x14ac:dyDescent="0.25">
      <c r="A82" s="11">
        <v>5251</v>
      </c>
      <c r="B82" s="11">
        <v>100</v>
      </c>
      <c r="C82" s="12" t="s">
        <v>25</v>
      </c>
      <c r="D82" s="12" t="s">
        <v>89</v>
      </c>
      <c r="E82" s="12" t="s">
        <v>90</v>
      </c>
      <c r="F82" s="12" t="s">
        <v>28</v>
      </c>
      <c r="G82" s="11">
        <v>15</v>
      </c>
      <c r="H82" s="15">
        <v>176.86</v>
      </c>
      <c r="I82" s="15">
        <f t="shared" ref="I82:I93" si="7">G82*H82</f>
        <v>2652.9</v>
      </c>
      <c r="J82" s="15">
        <v>0</v>
      </c>
      <c r="K82" s="15">
        <v>0</v>
      </c>
      <c r="L82" s="15">
        <f t="shared" ref="L82:L93" si="8">I82+J82-K82</f>
        <v>2652.9</v>
      </c>
      <c r="M82" s="17"/>
    </row>
    <row r="83" spans="1:14" ht="36.75" customHeight="1" x14ac:dyDescent="0.25">
      <c r="A83" s="11">
        <v>5251</v>
      </c>
      <c r="B83" s="11">
        <v>100</v>
      </c>
      <c r="C83" s="12" t="s">
        <v>25</v>
      </c>
      <c r="D83" s="12" t="s">
        <v>91</v>
      </c>
      <c r="E83" s="12" t="s">
        <v>92</v>
      </c>
      <c r="F83" s="12" t="s">
        <v>28</v>
      </c>
      <c r="G83" s="11">
        <v>15</v>
      </c>
      <c r="H83" s="15">
        <v>117.53</v>
      </c>
      <c r="I83" s="15">
        <f t="shared" si="7"/>
        <v>1762.95</v>
      </c>
      <c r="J83" s="15">
        <v>0</v>
      </c>
      <c r="K83" s="15">
        <v>0</v>
      </c>
      <c r="L83" s="15">
        <f t="shared" si="8"/>
        <v>1762.95</v>
      </c>
      <c r="M83" s="17"/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93</v>
      </c>
      <c r="E84" s="12" t="s">
        <v>94</v>
      </c>
      <c r="F84" s="12" t="s">
        <v>28</v>
      </c>
      <c r="G84" s="11">
        <v>15</v>
      </c>
      <c r="H84" s="15">
        <v>46.66</v>
      </c>
      <c r="I84" s="15">
        <f t="shared" si="7"/>
        <v>699.9</v>
      </c>
      <c r="J84" s="15">
        <v>0</v>
      </c>
      <c r="K84" s="15">
        <v>0</v>
      </c>
      <c r="L84" s="15">
        <f t="shared" si="8"/>
        <v>699.9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95</v>
      </c>
      <c r="E85" s="12" t="s">
        <v>96</v>
      </c>
      <c r="F85" s="12" t="s">
        <v>28</v>
      </c>
      <c r="G85" s="11">
        <v>15</v>
      </c>
      <c r="H85" s="15">
        <v>46.66</v>
      </c>
      <c r="I85" s="15">
        <f t="shared" si="7"/>
        <v>699.9</v>
      </c>
      <c r="J85" s="15">
        <v>0</v>
      </c>
      <c r="K85" s="15">
        <v>0</v>
      </c>
      <c r="L85" s="15">
        <f t="shared" si="8"/>
        <v>699.9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97</v>
      </c>
      <c r="E86" s="12" t="s">
        <v>98</v>
      </c>
      <c r="F86" s="12" t="s">
        <v>28</v>
      </c>
      <c r="G86" s="11">
        <v>15</v>
      </c>
      <c r="H86" s="15">
        <v>174.76</v>
      </c>
      <c r="I86" s="15">
        <v>2621.4</v>
      </c>
      <c r="J86" s="15">
        <v>0</v>
      </c>
      <c r="K86" s="15">
        <v>0</v>
      </c>
      <c r="L86" s="15">
        <v>2621.4</v>
      </c>
      <c r="M86" s="17" t="s">
        <v>149</v>
      </c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99</v>
      </c>
      <c r="E87" s="12" t="s">
        <v>100</v>
      </c>
      <c r="F87" s="12" t="s">
        <v>28</v>
      </c>
      <c r="G87" s="11">
        <v>15</v>
      </c>
      <c r="H87" s="15">
        <v>129.5</v>
      </c>
      <c r="I87" s="15">
        <f t="shared" si="7"/>
        <v>1942.5</v>
      </c>
      <c r="J87" s="15">
        <v>0</v>
      </c>
      <c r="K87" s="15">
        <v>0</v>
      </c>
      <c r="L87" s="15">
        <f t="shared" si="8"/>
        <v>1942.5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101</v>
      </c>
      <c r="E88" s="12" t="s">
        <v>102</v>
      </c>
      <c r="F88" s="12" t="s">
        <v>28</v>
      </c>
      <c r="G88" s="11">
        <v>15</v>
      </c>
      <c r="H88" s="15">
        <v>115.56</v>
      </c>
      <c r="I88" s="15">
        <f t="shared" si="7"/>
        <v>1733.4</v>
      </c>
      <c r="J88" s="15">
        <v>0</v>
      </c>
      <c r="K88" s="15">
        <v>0</v>
      </c>
      <c r="L88" s="15">
        <f t="shared" si="8"/>
        <v>1733.4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103</v>
      </c>
      <c r="E89" s="12" t="s">
        <v>104</v>
      </c>
      <c r="F89" s="12" t="s">
        <v>28</v>
      </c>
      <c r="G89" s="11">
        <v>15</v>
      </c>
      <c r="H89" s="15">
        <v>130.53</v>
      </c>
      <c r="I89" s="15">
        <f t="shared" si="7"/>
        <v>1957.95</v>
      </c>
      <c r="J89" s="15">
        <v>0</v>
      </c>
      <c r="K89" s="15">
        <v>0</v>
      </c>
      <c r="L89" s="15">
        <f t="shared" si="8"/>
        <v>1957.95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105</v>
      </c>
      <c r="E90" s="12" t="s">
        <v>106</v>
      </c>
      <c r="F90" s="12" t="s">
        <v>28</v>
      </c>
      <c r="G90" s="11">
        <v>15</v>
      </c>
      <c r="H90" s="15">
        <v>142.1</v>
      </c>
      <c r="I90" s="15">
        <f t="shared" si="7"/>
        <v>2131.5</v>
      </c>
      <c r="J90" s="15">
        <v>0</v>
      </c>
      <c r="K90" s="15">
        <v>0</v>
      </c>
      <c r="L90" s="15">
        <f t="shared" si="8"/>
        <v>2131.5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107</v>
      </c>
      <c r="E91" s="12" t="s">
        <v>108</v>
      </c>
      <c r="F91" s="12" t="s">
        <v>28</v>
      </c>
      <c r="G91" s="11">
        <v>15</v>
      </c>
      <c r="H91" s="15">
        <v>138.16</v>
      </c>
      <c r="I91" s="15">
        <f t="shared" si="7"/>
        <v>2072.4</v>
      </c>
      <c r="J91" s="15">
        <v>0</v>
      </c>
      <c r="K91" s="15">
        <v>0</v>
      </c>
      <c r="L91" s="15">
        <f t="shared" si="8"/>
        <v>2072.4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143</v>
      </c>
      <c r="E92" s="12" t="s">
        <v>144</v>
      </c>
      <c r="F92" s="12" t="s">
        <v>28</v>
      </c>
      <c r="G92" s="11">
        <v>15</v>
      </c>
      <c r="H92" s="15">
        <v>227.74</v>
      </c>
      <c r="I92" s="15">
        <f t="shared" si="7"/>
        <v>3416.1000000000004</v>
      </c>
      <c r="J92" s="15">
        <v>0</v>
      </c>
      <c r="K92" s="15">
        <v>0</v>
      </c>
      <c r="L92" s="15">
        <f t="shared" si="8"/>
        <v>3416.1000000000004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109</v>
      </c>
      <c r="E93" s="12" t="s">
        <v>110</v>
      </c>
      <c r="F93" s="12" t="s">
        <v>28</v>
      </c>
      <c r="G93" s="11">
        <v>15</v>
      </c>
      <c r="H93" s="15">
        <v>302.31</v>
      </c>
      <c r="I93" s="15">
        <f t="shared" si="7"/>
        <v>4534.6499999999996</v>
      </c>
      <c r="J93" s="15">
        <v>0</v>
      </c>
      <c r="K93" s="15">
        <v>0</v>
      </c>
      <c r="L93" s="15">
        <f t="shared" si="8"/>
        <v>4534.6499999999996</v>
      </c>
      <c r="M93" s="17"/>
    </row>
    <row r="94" spans="1:14" ht="13.5" customHeight="1" x14ac:dyDescent="0.25">
      <c r="A94" s="11"/>
      <c r="B94" s="11"/>
      <c r="C94" s="12"/>
      <c r="D94" s="12"/>
      <c r="E94" s="19" t="s">
        <v>46</v>
      </c>
      <c r="F94" s="12"/>
      <c r="G94" s="11"/>
      <c r="H94" s="15"/>
      <c r="I94" s="21">
        <f>SUM(I82:I93)</f>
        <v>26225.550000000003</v>
      </c>
      <c r="J94" s="21">
        <f>SUM(J82:J93)</f>
        <v>0</v>
      </c>
      <c r="K94" s="21">
        <f>SUM(K82:K93)</f>
        <v>0</v>
      </c>
      <c r="L94" s="21">
        <f>SUM(L82:L93)</f>
        <v>26225.550000000003</v>
      </c>
      <c r="M94" s="17"/>
      <c r="N94" s="22">
        <f>L94</f>
        <v>26225.550000000003</v>
      </c>
    </row>
    <row r="95" spans="1:14" s="44" customFormat="1" ht="13.5" customHeight="1" x14ac:dyDescent="0.25">
      <c r="A95" s="23"/>
      <c r="B95" s="23"/>
      <c r="C95" s="24"/>
      <c r="D95" s="24"/>
      <c r="E95" s="24"/>
      <c r="F95" s="24"/>
      <c r="G95" s="23"/>
      <c r="H95" s="42"/>
      <c r="I95" s="42"/>
      <c r="J95" s="42"/>
      <c r="K95" s="42"/>
      <c r="L95" s="42"/>
      <c r="M95" s="24"/>
    </row>
    <row r="96" spans="1:14" s="44" customFormat="1" ht="13.5" customHeight="1" x14ac:dyDescent="0.25">
      <c r="A96" s="23"/>
      <c r="B96" s="23"/>
      <c r="C96" s="24"/>
      <c r="D96" s="24"/>
      <c r="E96" s="24"/>
      <c r="F96" s="24"/>
      <c r="G96" s="23"/>
      <c r="H96" s="42"/>
      <c r="I96" s="42"/>
      <c r="J96" s="42"/>
      <c r="K96" s="42"/>
      <c r="L96" s="42"/>
      <c r="M96" s="24"/>
    </row>
    <row r="97" spans="1:13" s="1" customFormat="1" ht="13.5" customHeight="1" x14ac:dyDescent="0.2">
      <c r="A97" s="28"/>
      <c r="C97" s="29" t="s">
        <v>47</v>
      </c>
      <c r="D97" s="30"/>
      <c r="G97" s="29" t="s">
        <v>48</v>
      </c>
      <c r="H97" s="31"/>
      <c r="I97" s="32"/>
      <c r="J97" s="33"/>
      <c r="K97" s="33"/>
      <c r="L97" s="34" t="s">
        <v>133</v>
      </c>
      <c r="M97" s="34"/>
    </row>
    <row r="98" spans="1:13" s="1" customFormat="1" ht="13.5" customHeight="1" x14ac:dyDescent="0.2">
      <c r="A98" s="71" t="s">
        <v>146</v>
      </c>
      <c r="B98" s="72"/>
      <c r="C98" s="71"/>
      <c r="D98" s="71"/>
      <c r="F98" s="64" t="s">
        <v>146</v>
      </c>
      <c r="G98" s="37"/>
      <c r="H98" s="37"/>
      <c r="I98" s="39"/>
      <c r="J98" s="33"/>
      <c r="K98" s="73" t="s">
        <v>147</v>
      </c>
      <c r="L98" s="40"/>
      <c r="M98" s="40"/>
    </row>
    <row r="99" spans="1:13" s="1" customFormat="1" ht="13.5" customHeight="1" x14ac:dyDescent="0.2">
      <c r="A99" s="35"/>
      <c r="B99" s="36"/>
      <c r="C99" s="37"/>
      <c r="D99" s="38"/>
      <c r="G99" s="37"/>
      <c r="H99" s="31"/>
      <c r="I99" s="39"/>
      <c r="J99" s="33"/>
      <c r="K99" s="33"/>
      <c r="L99" s="40"/>
      <c r="M99" s="40"/>
    </row>
    <row r="100" spans="1:13" s="1" customFormat="1" ht="13.5" customHeight="1" x14ac:dyDescent="0.2">
      <c r="A100" s="35"/>
      <c r="B100" s="36"/>
      <c r="C100" s="37"/>
      <c r="D100" s="38" t="s">
        <v>1</v>
      </c>
      <c r="G100" s="37"/>
      <c r="H100" s="31"/>
      <c r="I100" s="39"/>
      <c r="J100" s="33"/>
      <c r="K100" s="33"/>
      <c r="L100" s="40"/>
      <c r="M100" s="40"/>
    </row>
    <row r="101" spans="1:13" s="1" customFormat="1" ht="13.5" customHeight="1" x14ac:dyDescent="0.2">
      <c r="A101" s="35"/>
      <c r="B101" s="36"/>
      <c r="C101" s="37"/>
      <c r="D101" s="38"/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ht="13.5" customHeight="1" x14ac:dyDescent="0.25">
      <c r="A105" s="5"/>
      <c r="B105" s="5"/>
      <c r="C105" s="5" t="s">
        <v>2</v>
      </c>
      <c r="D105" s="5"/>
      <c r="E105" s="5"/>
      <c r="F105" s="5"/>
      <c r="G105" s="5"/>
      <c r="H105" s="6"/>
      <c r="I105" s="5"/>
      <c r="J105" s="41"/>
    </row>
    <row r="106" spans="1:13" ht="13.5" customHeight="1" x14ac:dyDescent="0.25">
      <c r="A106" s="5"/>
      <c r="B106" s="5"/>
      <c r="C106" s="5" t="s">
        <v>148</v>
      </c>
      <c r="D106" s="5"/>
      <c r="E106" s="5"/>
      <c r="F106" s="7"/>
      <c r="G106" s="5" t="s">
        <v>3</v>
      </c>
      <c r="H106" s="6"/>
      <c r="I106" s="5"/>
      <c r="J106" s="6"/>
    </row>
    <row r="107" spans="1:13" ht="13.5" customHeight="1" x14ac:dyDescent="0.25">
      <c r="A107" s="5"/>
      <c r="B107" s="5"/>
      <c r="C107" s="5" t="s">
        <v>4</v>
      </c>
      <c r="D107" s="5"/>
      <c r="E107" s="5"/>
      <c r="F107" s="5"/>
      <c r="G107" s="5"/>
      <c r="H107" s="6"/>
      <c r="I107" s="5"/>
      <c r="J107" s="6"/>
    </row>
    <row r="108" spans="1:13" ht="13.5" customHeight="1" x14ac:dyDescent="0.25">
      <c r="A108" s="8"/>
      <c r="B108" s="8"/>
      <c r="C108" s="8"/>
      <c r="D108" s="8"/>
      <c r="E108" s="8"/>
      <c r="F108" s="8"/>
      <c r="G108" s="8" t="s">
        <v>5</v>
      </c>
      <c r="H108" s="10" t="s">
        <v>6</v>
      </c>
      <c r="I108" s="8" t="s">
        <v>7</v>
      </c>
      <c r="J108" s="10" t="s">
        <v>8</v>
      </c>
      <c r="K108" s="8" t="s">
        <v>9</v>
      </c>
      <c r="L108" s="8" t="s">
        <v>10</v>
      </c>
      <c r="M108" s="8" t="s">
        <v>11</v>
      </c>
    </row>
    <row r="109" spans="1:13" ht="13.5" customHeight="1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8" t="s">
        <v>18</v>
      </c>
      <c r="H109" s="10" t="s">
        <v>19</v>
      </c>
      <c r="I109" s="8" t="s">
        <v>20</v>
      </c>
      <c r="J109" s="10" t="s">
        <v>21</v>
      </c>
      <c r="K109" s="8" t="s">
        <v>22</v>
      </c>
      <c r="L109" s="8" t="s">
        <v>23</v>
      </c>
      <c r="M109" s="8" t="s">
        <v>24</v>
      </c>
    </row>
    <row r="110" spans="1:13" ht="36.75" customHeight="1" x14ac:dyDescent="0.25">
      <c r="A110" s="11">
        <v>5251</v>
      </c>
      <c r="B110" s="11">
        <v>100</v>
      </c>
      <c r="C110" s="12" t="s">
        <v>25</v>
      </c>
      <c r="D110" s="12" t="s">
        <v>111</v>
      </c>
      <c r="E110" s="12" t="s">
        <v>112</v>
      </c>
      <c r="F110" s="12" t="s">
        <v>113</v>
      </c>
      <c r="G110" s="11">
        <v>15</v>
      </c>
      <c r="H110" s="15">
        <v>140</v>
      </c>
      <c r="I110" s="15">
        <f>G110*H110</f>
        <v>2100</v>
      </c>
      <c r="J110" s="15">
        <v>0</v>
      </c>
      <c r="K110" s="15">
        <v>0</v>
      </c>
      <c r="L110" s="15">
        <f>I110+J110-K110</f>
        <v>2100</v>
      </c>
      <c r="M110" s="17"/>
    </row>
    <row r="111" spans="1:13" ht="36.75" customHeight="1" x14ac:dyDescent="0.25">
      <c r="A111" s="11">
        <v>5251</v>
      </c>
      <c r="B111" s="11">
        <v>100</v>
      </c>
      <c r="C111" s="12" t="s">
        <v>25</v>
      </c>
      <c r="D111" s="12" t="s">
        <v>114</v>
      </c>
      <c r="E111" s="12" t="s">
        <v>115</v>
      </c>
      <c r="F111" s="12" t="s">
        <v>116</v>
      </c>
      <c r="G111" s="11">
        <v>15</v>
      </c>
      <c r="H111" s="15">
        <v>93.27</v>
      </c>
      <c r="I111" s="15">
        <f>G111*H111</f>
        <v>1399.05</v>
      </c>
      <c r="J111" s="15">
        <v>0</v>
      </c>
      <c r="K111" s="15">
        <v>0</v>
      </c>
      <c r="L111" s="15">
        <f>I111+J111-K111</f>
        <v>1399.05</v>
      </c>
      <c r="M111" s="17"/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117</v>
      </c>
      <c r="E112" s="12" t="s">
        <v>118</v>
      </c>
      <c r="F112" s="12" t="s">
        <v>28</v>
      </c>
      <c r="G112" s="11">
        <v>15</v>
      </c>
      <c r="H112" s="15">
        <v>134.9</v>
      </c>
      <c r="I112" s="15">
        <v>2023.6</v>
      </c>
      <c r="J112" s="15">
        <v>0</v>
      </c>
      <c r="K112" s="15">
        <v>0</v>
      </c>
      <c r="L112" s="15">
        <v>2023.6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119</v>
      </c>
      <c r="E113" s="12" t="s">
        <v>120</v>
      </c>
      <c r="F113" s="12" t="s">
        <v>28</v>
      </c>
      <c r="G113" s="11">
        <v>15</v>
      </c>
      <c r="H113" s="15">
        <v>273.13</v>
      </c>
      <c r="I113" s="15">
        <f>G113*H113</f>
        <v>4096.95</v>
      </c>
      <c r="J113" s="15">
        <v>0</v>
      </c>
      <c r="K113" s="15">
        <v>0</v>
      </c>
      <c r="L113" s="15">
        <f>I113+J113-K113</f>
        <v>4096.95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127</v>
      </c>
      <c r="E114" s="12" t="s">
        <v>132</v>
      </c>
      <c r="F114" s="12" t="s">
        <v>28</v>
      </c>
      <c r="G114" s="11">
        <v>15</v>
      </c>
      <c r="H114" s="15">
        <v>193.33</v>
      </c>
      <c r="I114" s="15">
        <v>2900</v>
      </c>
      <c r="J114" s="15">
        <v>0</v>
      </c>
      <c r="K114" s="15">
        <v>0</v>
      </c>
      <c r="L114" s="15">
        <v>2900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128</v>
      </c>
      <c r="E115" s="12" t="s">
        <v>129</v>
      </c>
      <c r="F115" s="12" t="s">
        <v>28</v>
      </c>
      <c r="G115" s="11">
        <v>15</v>
      </c>
      <c r="H115" s="15">
        <v>72.319999999999993</v>
      </c>
      <c r="I115" s="15">
        <v>1253.43</v>
      </c>
      <c r="J115" s="15">
        <v>0</v>
      </c>
      <c r="K115" s="15">
        <v>0</v>
      </c>
      <c r="L115" s="15">
        <v>1253.43</v>
      </c>
      <c r="M115" s="17"/>
    </row>
    <row r="116" spans="1:14" ht="36.75" customHeight="1" x14ac:dyDescent="0.25">
      <c r="A116" s="11">
        <v>5251</v>
      </c>
      <c r="B116" s="11">
        <v>100</v>
      </c>
      <c r="C116" s="12" t="s">
        <v>25</v>
      </c>
      <c r="D116" s="12" t="s">
        <v>130</v>
      </c>
      <c r="E116" s="12" t="s">
        <v>131</v>
      </c>
      <c r="F116" s="12" t="s">
        <v>28</v>
      </c>
      <c r="G116" s="11">
        <v>15</v>
      </c>
      <c r="H116" s="15">
        <v>163.87</v>
      </c>
      <c r="I116" s="15">
        <v>2521.64</v>
      </c>
      <c r="J116" s="15">
        <v>0</v>
      </c>
      <c r="K116" s="15">
        <v>0</v>
      </c>
      <c r="L116" s="15">
        <v>2521.64</v>
      </c>
      <c r="M116" s="17"/>
    </row>
    <row r="117" spans="1:14" ht="36.75" customHeight="1" x14ac:dyDescent="0.25">
      <c r="A117" s="11">
        <v>5251</v>
      </c>
      <c r="B117" s="11">
        <v>100</v>
      </c>
      <c r="C117" s="12" t="s">
        <v>25</v>
      </c>
      <c r="D117" s="12" t="s">
        <v>134</v>
      </c>
      <c r="E117" s="12" t="s">
        <v>136</v>
      </c>
      <c r="F117" s="12" t="s">
        <v>28</v>
      </c>
      <c r="G117" s="11">
        <v>15</v>
      </c>
      <c r="H117" s="15">
        <v>163.89</v>
      </c>
      <c r="I117" s="15">
        <v>2458.44</v>
      </c>
      <c r="J117" s="15">
        <v>0</v>
      </c>
      <c r="K117" s="15">
        <v>0</v>
      </c>
      <c r="L117" s="15">
        <v>2458.44</v>
      </c>
      <c r="M117" s="17"/>
    </row>
    <row r="118" spans="1:14" ht="36.75" customHeight="1" x14ac:dyDescent="0.25">
      <c r="A118" s="11">
        <v>5251</v>
      </c>
      <c r="B118" s="11">
        <v>100</v>
      </c>
      <c r="C118" s="12" t="s">
        <v>25</v>
      </c>
      <c r="D118" s="12" t="s">
        <v>135</v>
      </c>
      <c r="E118" s="12" t="s">
        <v>137</v>
      </c>
      <c r="F118" s="12" t="s">
        <v>28</v>
      </c>
      <c r="G118" s="11">
        <v>15</v>
      </c>
      <c r="H118" s="15">
        <v>186.66</v>
      </c>
      <c r="I118" s="15">
        <v>2800</v>
      </c>
      <c r="J118" s="15">
        <v>0</v>
      </c>
      <c r="K118" s="15">
        <v>0</v>
      </c>
      <c r="L118" s="15">
        <v>2800</v>
      </c>
      <c r="M118" s="17"/>
    </row>
    <row r="119" spans="1:14" ht="36.75" customHeight="1" x14ac:dyDescent="0.25">
      <c r="A119" s="11">
        <v>5251</v>
      </c>
      <c r="B119" s="11">
        <v>100</v>
      </c>
      <c r="C119" s="12" t="s">
        <v>25</v>
      </c>
      <c r="D119" s="12" t="s">
        <v>139</v>
      </c>
      <c r="E119" s="12" t="s">
        <v>138</v>
      </c>
      <c r="F119" s="12" t="s">
        <v>28</v>
      </c>
      <c r="G119" s="11">
        <v>15</v>
      </c>
      <c r="H119" s="15">
        <v>220.94</v>
      </c>
      <c r="I119" s="15">
        <v>3200</v>
      </c>
      <c r="J119" s="15">
        <v>0</v>
      </c>
      <c r="K119" s="15">
        <v>0</v>
      </c>
      <c r="L119" s="15">
        <v>3200</v>
      </c>
      <c r="M119" s="17"/>
    </row>
    <row r="120" spans="1:14" ht="36.75" customHeight="1" x14ac:dyDescent="0.25">
      <c r="A120" s="11">
        <v>5251</v>
      </c>
      <c r="B120" s="11">
        <v>100</v>
      </c>
      <c r="C120" s="12" t="s">
        <v>25</v>
      </c>
      <c r="D120" s="12" t="s">
        <v>145</v>
      </c>
      <c r="E120" s="12"/>
      <c r="F120" s="12" t="s">
        <v>28</v>
      </c>
      <c r="G120" s="11">
        <v>15</v>
      </c>
      <c r="H120" s="15">
        <v>366.66</v>
      </c>
      <c r="I120" s="15">
        <v>5500</v>
      </c>
      <c r="J120" s="15">
        <v>0</v>
      </c>
      <c r="K120" s="15">
        <v>0</v>
      </c>
      <c r="L120" s="15">
        <v>5500</v>
      </c>
      <c r="M120" s="17"/>
    </row>
    <row r="121" spans="1:14" ht="13.5" customHeight="1" x14ac:dyDescent="0.25">
      <c r="A121" s="11"/>
      <c r="B121" s="11"/>
      <c r="C121" s="12"/>
      <c r="D121" s="12"/>
      <c r="E121" s="19" t="s">
        <v>46</v>
      </c>
      <c r="F121" s="12"/>
      <c r="G121" s="11"/>
      <c r="H121" s="15"/>
      <c r="I121" s="21">
        <f>SUM(I110:I120)</f>
        <v>30253.109999999997</v>
      </c>
      <c r="J121" s="21">
        <f>SUM(J110:J110)</f>
        <v>0</v>
      </c>
      <c r="K121" s="21">
        <f>SUM(K110:K110)</f>
        <v>0</v>
      </c>
      <c r="L121" s="21">
        <f>SUM(L110:L120)</f>
        <v>30253.109999999997</v>
      </c>
      <c r="M121" s="17"/>
      <c r="N121" s="22">
        <f>L121</f>
        <v>30253.109999999997</v>
      </c>
    </row>
    <row r="122" spans="1:14" s="44" customFormat="1" ht="13.5" customHeight="1" x14ac:dyDescent="0.25">
      <c r="A122" s="23"/>
      <c r="B122" s="23"/>
      <c r="C122" s="24"/>
      <c r="D122" s="24"/>
      <c r="E122" s="24"/>
      <c r="F122" s="24"/>
      <c r="G122" s="23"/>
      <c r="H122" s="42"/>
      <c r="I122" s="42"/>
      <c r="J122" s="42"/>
      <c r="K122" s="42"/>
      <c r="L122" s="42"/>
      <c r="M122" s="24"/>
    </row>
    <row r="123" spans="1:14" s="44" customFormat="1" ht="13.5" customHeight="1" x14ac:dyDescent="0.25">
      <c r="A123" s="23"/>
      <c r="B123" s="23"/>
      <c r="C123" s="24"/>
      <c r="D123" s="24"/>
      <c r="E123" s="24"/>
      <c r="F123" s="24"/>
      <c r="G123" s="23"/>
      <c r="H123" s="42"/>
      <c r="I123" s="42"/>
      <c r="J123" s="42"/>
      <c r="K123" s="42"/>
      <c r="L123" s="42"/>
      <c r="M123" s="24"/>
    </row>
    <row r="124" spans="1:14" s="1" customFormat="1" ht="13.5" customHeight="1" x14ac:dyDescent="0.2">
      <c r="A124" s="28"/>
      <c r="C124" s="29" t="s">
        <v>47</v>
      </c>
      <c r="D124" s="30"/>
      <c r="G124" s="29" t="s">
        <v>48</v>
      </c>
      <c r="H124" s="31"/>
      <c r="I124" s="32"/>
      <c r="J124" s="33"/>
      <c r="K124" s="33"/>
      <c r="L124" s="34" t="s">
        <v>133</v>
      </c>
      <c r="M124" s="34"/>
    </row>
    <row r="125" spans="1:14" s="1" customFormat="1" ht="13.5" customHeight="1" x14ac:dyDescent="0.2">
      <c r="A125" s="71" t="s">
        <v>146</v>
      </c>
      <c r="B125" s="72"/>
      <c r="C125" s="71"/>
      <c r="D125" s="71"/>
      <c r="F125" s="64" t="s">
        <v>146</v>
      </c>
      <c r="G125" s="37"/>
      <c r="H125" s="37"/>
      <c r="I125" s="39"/>
      <c r="J125" s="33"/>
      <c r="K125" s="73" t="s">
        <v>147</v>
      </c>
      <c r="L125" s="40"/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8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8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8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  <row r="132" spans="1:18" s="1" customFormat="1" ht="13.5" customHeight="1" x14ac:dyDescent="0.2">
      <c r="A132" s="35"/>
      <c r="B132" s="36"/>
      <c r="C132" s="37"/>
      <c r="D132" s="38"/>
      <c r="G132" s="37"/>
      <c r="H132" s="31"/>
      <c r="I132" s="39"/>
      <c r="J132" s="33"/>
      <c r="K132" s="33"/>
      <c r="L132" s="40"/>
      <c r="M132" s="40"/>
    </row>
    <row r="133" spans="1:18" s="1" customFormat="1" ht="13.5" customHeight="1" x14ac:dyDescent="0.2">
      <c r="A133" s="35"/>
      <c r="B133" s="36"/>
      <c r="C133" s="37"/>
      <c r="D133" s="38"/>
      <c r="G133" s="37"/>
      <c r="H133" s="31"/>
      <c r="I133" s="39"/>
      <c r="J133" s="33"/>
      <c r="K133" s="33"/>
      <c r="L133" s="40"/>
      <c r="M133" s="40"/>
    </row>
    <row r="134" spans="1:18" ht="13.5" customHeight="1" x14ac:dyDescent="0.25">
      <c r="A134" s="24"/>
      <c r="B134" s="24"/>
      <c r="I134" s="26"/>
      <c r="J134" s="26"/>
      <c r="K134" s="24"/>
      <c r="L134" s="24"/>
      <c r="M134" s="24"/>
    </row>
    <row r="135" spans="1:18" ht="13.5" customHeight="1" x14ac:dyDescent="0.25">
      <c r="F135" s="2" t="s">
        <v>1</v>
      </c>
      <c r="N135" s="45"/>
      <c r="O135" s="46"/>
      <c r="P135" s="44"/>
      <c r="Q135" s="44"/>
      <c r="R135" s="47"/>
    </row>
    <row r="136" spans="1:18" ht="13.5" customHeight="1" x14ac:dyDescent="0.25">
      <c r="D136" s="1" t="s">
        <v>121</v>
      </c>
      <c r="I136" s="8" t="s">
        <v>7</v>
      </c>
      <c r="J136" s="10" t="s">
        <v>8</v>
      </c>
      <c r="K136" s="8" t="s">
        <v>9</v>
      </c>
      <c r="L136" s="8" t="s">
        <v>10</v>
      </c>
      <c r="N136" s="48"/>
      <c r="O136" s="46">
        <v>3641.7</v>
      </c>
      <c r="P136" s="49" t="s">
        <v>122</v>
      </c>
      <c r="Q136" s="44"/>
      <c r="R136" s="47"/>
    </row>
    <row r="137" spans="1:18" ht="13.5" customHeight="1" x14ac:dyDescent="0.25">
      <c r="I137" s="8" t="s">
        <v>20</v>
      </c>
      <c r="J137" s="10" t="s">
        <v>21</v>
      </c>
      <c r="K137" s="8" t="s">
        <v>22</v>
      </c>
      <c r="L137" s="8" t="s">
        <v>23</v>
      </c>
      <c r="N137" s="48"/>
      <c r="O137" s="50">
        <v>0</v>
      </c>
      <c r="P137" s="49" t="s">
        <v>123</v>
      </c>
      <c r="Q137" s="44"/>
      <c r="R137" s="47"/>
    </row>
    <row r="138" spans="1:18" ht="13.5" customHeight="1" x14ac:dyDescent="0.25">
      <c r="D138" s="1" t="s">
        <v>121</v>
      </c>
      <c r="N138" s="48"/>
      <c r="O138" s="51">
        <f>O136+O137</f>
        <v>3641.7</v>
      </c>
      <c r="P138" s="52" t="s">
        <v>124</v>
      </c>
      <c r="Q138" s="44"/>
      <c r="R138" s="47"/>
    </row>
    <row r="139" spans="1:18" ht="13.5" customHeight="1" x14ac:dyDescent="0.25">
      <c r="G139" s="53"/>
      <c r="H139" s="53"/>
      <c r="I139" s="53"/>
      <c r="J139" s="53">
        <f>SUM(J7:J70)/2</f>
        <v>0</v>
      </c>
      <c r="K139" s="53">
        <f>SUM(K7:K70)/2</f>
        <v>0</v>
      </c>
      <c r="L139" s="53">
        <f>SUM(L1:L133)/2</f>
        <v>128895.55999999998</v>
      </c>
      <c r="N139" s="48"/>
      <c r="O139" s="3"/>
      <c r="P139" s="49"/>
      <c r="Q139" s="44"/>
      <c r="R139" s="47"/>
    </row>
    <row r="140" spans="1:18" ht="13.5" customHeight="1" x14ac:dyDescent="0.25">
      <c r="D140" s="1" t="s">
        <v>1</v>
      </c>
      <c r="O140" s="54"/>
      <c r="P140" s="55"/>
      <c r="Q140" s="44"/>
      <c r="R140" s="47"/>
    </row>
    <row r="141" spans="1:18" ht="13.5" customHeight="1" x14ac:dyDescent="0.25">
      <c r="C141" s="5"/>
      <c r="O141" s="56"/>
      <c r="P141" s="49"/>
      <c r="Q141" s="44"/>
      <c r="R141" s="47"/>
    </row>
    <row r="142" spans="1:18" ht="13.5" customHeight="1" x14ac:dyDescent="0.25">
      <c r="O142" s="57">
        <v>106629.92</v>
      </c>
      <c r="P142" s="58" t="s">
        <v>125</v>
      </c>
      <c r="Q142" s="59"/>
      <c r="R142" s="60"/>
    </row>
    <row r="143" spans="1:18" ht="13.5" customHeight="1" x14ac:dyDescent="0.25">
      <c r="L143" s="61"/>
      <c r="O143" s="62"/>
      <c r="P143" s="59"/>
    </row>
    <row r="144" spans="1:18" ht="13.5" customHeight="1" x14ac:dyDescent="0.25">
      <c r="D144" s="1" t="s">
        <v>0</v>
      </c>
      <c r="L144" s="61"/>
      <c r="O144" s="63"/>
      <c r="P144" s="49"/>
      <c r="R144" s="2" t="s">
        <v>1</v>
      </c>
    </row>
    <row r="145" spans="3:16" ht="13.5" customHeight="1" x14ac:dyDescent="0.25">
      <c r="M145" s="64"/>
      <c r="O145" s="65"/>
      <c r="P145" s="49"/>
    </row>
    <row r="146" spans="3:16" ht="13.5" customHeight="1" thickBot="1" x14ac:dyDescent="0.3">
      <c r="M146" s="48"/>
      <c r="O146" s="66"/>
      <c r="P146" s="49"/>
    </row>
    <row r="147" spans="3:16" ht="13.5" customHeight="1" x14ac:dyDescent="0.25">
      <c r="O147" s="67">
        <f>O138+O142</f>
        <v>110271.62</v>
      </c>
      <c r="P147" s="52" t="s">
        <v>126</v>
      </c>
    </row>
    <row r="148" spans="3:16" ht="13.5" customHeight="1" x14ac:dyDescent="0.25"/>
    <row r="149" spans="3:16" ht="13.5" customHeight="1" thickBot="1" x14ac:dyDescent="0.3">
      <c r="P149" s="68"/>
    </row>
    <row r="150" spans="3:16" ht="13.5" customHeight="1" x14ac:dyDescent="0.25">
      <c r="C150" s="2" t="s">
        <v>0</v>
      </c>
      <c r="N150" s="69">
        <f>SUM(N1:N149)</f>
        <v>128895.56000000001</v>
      </c>
      <c r="O150" s="68"/>
    </row>
    <row r="151" spans="3:16" ht="13.5" customHeight="1" thickBot="1" x14ac:dyDescent="0.3">
      <c r="M151" s="64"/>
      <c r="N151" s="70"/>
    </row>
    <row r="152" spans="3:16" ht="13.5" customHeight="1" x14ac:dyDescent="0.25"/>
    <row r="153" spans="3:16" ht="13.5" customHeight="1" x14ac:dyDescent="0.25">
      <c r="N153" s="48">
        <f>N150-L139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0" max="16383" man="1"/>
    <brk id="75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2021-10-28T17:59:52Z</cp:lastPrinted>
  <dcterms:created xsi:type="dcterms:W3CDTF">2019-01-15T20:06:18Z</dcterms:created>
  <dcterms:modified xsi:type="dcterms:W3CDTF">2021-11-24T18:25:12Z</dcterms:modified>
</cp:coreProperties>
</file>